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7011"/>
  <workbookPr/>
  <mc:AlternateContent xmlns:mc="http://schemas.openxmlformats.org/markup-compatibility/2006">
    <mc:Choice Requires="x15">
      <x15ac:absPath xmlns:x15ac="http://schemas.microsoft.com/office/spreadsheetml/2010/11/ac" url="/Users/CristianPinto/Dropbox/Casos Inversiones PIFD/Caso 1.Bonos/"/>
    </mc:Choice>
  </mc:AlternateContent>
  <bookViews>
    <workbookView xWindow="300" yWindow="800" windowWidth="25300" windowHeight="14240"/>
  </bookViews>
  <sheets>
    <sheet name="Intro" sheetId="4" r:id="rId1"/>
    <sheet name="TN1_Yield" sheetId="2" r:id="rId2"/>
    <sheet name="TN2_Bono" sheetId="3" r:id="rId3"/>
    <sheet name="TN3_Respuestas" sheetId="1" r:id="rId4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8" i="1" l="1"/>
  <c r="B25" i="1"/>
  <c r="B22" i="1"/>
  <c r="B19" i="1"/>
  <c r="B16" i="1"/>
  <c r="B13" i="1"/>
  <c r="B10" i="1"/>
  <c r="B7" i="1"/>
</calcChain>
</file>

<file path=xl/sharedStrings.xml><?xml version="1.0" encoding="utf-8"?>
<sst xmlns="http://schemas.openxmlformats.org/spreadsheetml/2006/main" count="63" uniqueCount="58">
  <si>
    <t>Nominal</t>
  </si>
  <si>
    <t>Cupones</t>
  </si>
  <si>
    <t>Semi anuales</t>
  </si>
  <si>
    <t>Valor presente</t>
  </si>
  <si>
    <t xml:space="preserve">Tasa semestral </t>
  </si>
  <si>
    <t>Tasa a la fecha</t>
  </si>
  <si>
    <t>Ganancia total</t>
  </si>
  <si>
    <t>Bid Yield</t>
  </si>
  <si>
    <t>Date</t>
  </si>
  <si>
    <t>Bond Information</t>
  </si>
  <si>
    <t>Principal / Coupon Information</t>
  </si>
  <si>
    <t>Maturity Date</t>
  </si>
  <si>
    <t>30-DIC-2025 @ 100%</t>
  </si>
  <si>
    <t>Principal / Coupon Currency</t>
  </si>
  <si>
    <t>PEN / PEN</t>
  </si>
  <si>
    <t>Coupon Type</t>
  </si>
  <si>
    <t>Fixed:Plain Vanilla Fixed Coupon</t>
  </si>
  <si>
    <t>Coupon Frequency</t>
  </si>
  <si>
    <t>Semiannually</t>
  </si>
  <si>
    <t>Current Coupon / Next Pay Date</t>
  </si>
  <si>
    <t>8.51875 / 30-Jun-2017</t>
  </si>
  <si>
    <t>Par Value / Min. Denomination / Increment</t>
  </si>
  <si>
    <t>Floating Rate Note</t>
  </si>
  <si>
    <t>No</t>
  </si>
  <si>
    <t>Market Conventions</t>
  </si>
  <si>
    <t>Day Count Basis</t>
  </si>
  <si>
    <t>ACT/360</t>
  </si>
  <si>
    <t>Settlement</t>
  </si>
  <si>
    <t>Trade + 1 Business Days</t>
  </si>
  <si>
    <t>Bond Type</t>
  </si>
  <si>
    <t>Instrument Type</t>
  </si>
  <si>
    <t>Bond</t>
  </si>
  <si>
    <t>MTN</t>
  </si>
  <si>
    <t>Covenants</t>
  </si>
  <si>
    <t>Prospectus Available</t>
  </si>
  <si>
    <t>Change of Control</t>
  </si>
  <si>
    <t>5,000,000 / 5,000,000 / 5,000,000 PEN</t>
  </si>
  <si>
    <t>Valoración de Bonos de Parque Arauco</t>
  </si>
  <si>
    <t>Universidad del Desarrollo, 2017</t>
  </si>
  <si>
    <t xml:space="preserve">Este caso está basado exclusivamente en datos públicos y contiene algunos datos ficticios. </t>
  </si>
  <si>
    <t>El caso ha sido escrito para su uso en discusiones de clases y no para ilustrar eficiencia o ineficiencia en el manejo de situaciones gerenciales.</t>
  </si>
  <si>
    <t>Respuestas</t>
  </si>
  <si>
    <t>Tasa colocación</t>
  </si>
  <si>
    <t>1. Tasa cupón semestral</t>
  </si>
  <si>
    <t>Cupón</t>
  </si>
  <si>
    <t>3. Cálculo de la tasa semestral a la fecha del 4 de noviembre del 2016</t>
  </si>
  <si>
    <t>4. Cálculo el valor presente del bono con la nueva tasa</t>
  </si>
  <si>
    <t>5. Cálculo de la diferencia entre el nominal y lo que se debe pagar</t>
  </si>
  <si>
    <t>Todos los derechos reservados por Cristian A. Pinto Gutiérrez. Ninguna parte de este producto puede ser reproducido,</t>
  </si>
  <si>
    <t>usado en una hoja de cálculo, o transmitido en cualquier forma o medio -- electrónico, mecánico, fotocopia, grabación de video, u otro -- sin el permiso del autor o la Universidad del Desarrollo.</t>
  </si>
  <si>
    <t>Cristian A. Pinto Gutiérrez</t>
  </si>
  <si>
    <t>Tasa semestral</t>
  </si>
  <si>
    <t>Pérdida</t>
  </si>
  <si>
    <t>Diferencia en cupones</t>
  </si>
  <si>
    <t>6. Cálculo del valor de los nuevos cupones</t>
  </si>
  <si>
    <t xml:space="preserve">2.  Monto del cupón a pagar semestralmente en $  </t>
  </si>
  <si>
    <t>7. Cálculo de la diferencia entre cupones multiplicado por 19 semestres (ahorro total)</t>
  </si>
  <si>
    <t>8. Cálculo de la diferencia entre la pérdida y ahorro por cupones más baratos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</si>
</sst>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&quot;$&quot;* #,##0_ ;_ &quot;$&quot;* \-#,##0_ ;_ &quot;$&quot;* &quot;-&quot;_ ;_ @_ "/>
    <numFmt numFmtId="165" formatCode="0.0%"/>
    <numFmt numFmtId="166" formatCode="[$-409]dd\-mmm\-yyyy;@"/>
    <numFmt numFmtId="167" formatCode="#,##0.000;\-#,##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Palatino"/>
      <family val="1"/>
    </font>
    <font>
      <sz val="10"/>
      <name val="Palatino"/>
      <family val="1"/>
    </font>
    <font>
      <sz val="10"/>
      <color theme="1"/>
      <name val="Palatino"/>
    </font>
    <font>
      <b/>
      <sz val="10"/>
      <color rgb="FF000000"/>
      <name val="Palatino"/>
    </font>
    <font>
      <b/>
      <sz val="10"/>
      <color theme="1"/>
      <name val="Palatino"/>
    </font>
    <font>
      <sz val="10"/>
      <color rgb="FF000000"/>
      <name val="Palatino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9B9B9B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 applyAlignment="1">
      <alignment horizontal="left" wrapText="1"/>
    </xf>
    <xf numFmtId="166" fontId="7" fillId="0" borderId="0" xfId="0" applyNumberFormat="1" applyFont="1" applyAlignment="1">
      <alignment horizontal="left" wrapText="1"/>
    </xf>
    <xf numFmtId="167" fontId="7" fillId="0" borderId="0" xfId="0" applyNumberFormat="1" applyFont="1" applyAlignment="1">
      <alignment horizontal="right" wrapText="1"/>
    </xf>
    <xf numFmtId="0" fontId="6" fillId="0" borderId="0" xfId="0" applyFont="1"/>
    <xf numFmtId="0" fontId="4" fillId="0" borderId="2" xfId="0" applyFont="1" applyBorder="1"/>
    <xf numFmtId="164" fontId="4" fillId="0" borderId="0" xfId="1" applyFont="1"/>
    <xf numFmtId="10" fontId="4" fillId="0" borderId="0" xfId="0" applyNumberFormat="1" applyFont="1"/>
    <xf numFmtId="165" fontId="4" fillId="0" borderId="0" xfId="2" applyNumberFormat="1" applyFont="1"/>
    <xf numFmtId="164" fontId="4" fillId="0" borderId="0" xfId="0" applyNumberFormat="1" applyFont="1"/>
    <xf numFmtId="0" fontId="5" fillId="0" borderId="1" xfId="0" applyFont="1" applyBorder="1" applyAlignment="1">
      <alignment horizontal="left" wrapText="1"/>
    </xf>
    <xf numFmtId="0" fontId="6" fillId="0" borderId="0" xfId="0" applyFont="1"/>
  </cellXfs>
  <cellStyles count="7">
    <cellStyle name="Currency [0]" xfId="1" builtinId="7"/>
    <cellStyle name="Followed Hyperlink" xfId="4" builtinId="9" hidden="1"/>
    <cellStyle name="Followed Hyperlink" xfId="6" builtinId="9" hidden="1"/>
    <cellStyle name="Hyperlink" xfId="3" builtinId="8" hidden="1"/>
    <cellStyle name="Hyperlink" xfId="5" builtinId="8" hidden="1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"/>
  <sheetViews>
    <sheetView tabSelected="1" zoomScale="120" zoomScaleNormal="120" zoomScalePageLayoutView="120" workbookViewId="0">
      <selection activeCell="A14" sqref="A14"/>
    </sheetView>
  </sheetViews>
  <sheetFormatPr baseColWidth="10" defaultRowHeight="15" x14ac:dyDescent="0.2"/>
  <sheetData>
    <row r="1" spans="1:1" x14ac:dyDescent="0.2">
      <c r="A1" s="1" t="s">
        <v>37</v>
      </c>
    </row>
    <row r="2" spans="1:1" x14ac:dyDescent="0.2">
      <c r="A2" s="1" t="s">
        <v>41</v>
      </c>
    </row>
    <row r="3" spans="1:1" x14ac:dyDescent="0.2">
      <c r="A3" s="2" t="s">
        <v>50</v>
      </c>
    </row>
    <row r="4" spans="1:1" x14ac:dyDescent="0.2">
      <c r="A4" s="2" t="s">
        <v>38</v>
      </c>
    </row>
    <row r="5" spans="1:1" x14ac:dyDescent="0.2">
      <c r="A5" s="2"/>
    </row>
    <row r="6" spans="1:1" x14ac:dyDescent="0.2">
      <c r="A6" s="2" t="s">
        <v>39</v>
      </c>
    </row>
    <row r="7" spans="1:1" x14ac:dyDescent="0.2">
      <c r="A7" s="3" t="s">
        <v>40</v>
      </c>
    </row>
    <row r="8" spans="1:1" x14ac:dyDescent="0.2">
      <c r="A8" s="2" t="s">
        <v>48</v>
      </c>
    </row>
    <row r="9" spans="1:1" x14ac:dyDescent="0.2">
      <c r="A9" s="2" t="s">
        <v>49</v>
      </c>
    </row>
    <row r="10" spans="1:1" x14ac:dyDescent="0.2">
      <c r="A10" s="2"/>
    </row>
    <row r="13" spans="1:1" x14ac:dyDescent="0.2">
      <c r="A13" s="2"/>
    </row>
    <row r="14" spans="1:1" x14ac:dyDescent="0.2">
      <c r="A14" s="2"/>
    </row>
    <row r="15" spans="1:1" x14ac:dyDescent="0.2">
      <c r="A15" s="2"/>
    </row>
    <row r="16" spans="1:1" x14ac:dyDescent="0.2">
      <c r="A16" s="2"/>
    </row>
    <row r="17" spans="1:1" x14ac:dyDescent="0.2">
      <c r="A17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3"/>
  <sheetViews>
    <sheetView zoomScale="120" zoomScaleNormal="120" zoomScalePageLayoutView="120" workbookViewId="0">
      <selection activeCell="B7" sqref="B7"/>
    </sheetView>
  </sheetViews>
  <sheetFormatPr baseColWidth="10" defaultRowHeight="15" x14ac:dyDescent="0.2"/>
  <sheetData>
    <row r="1" spans="1:2" ht="16" thickBot="1" x14ac:dyDescent="0.25">
      <c r="A1" s="13" t="s">
        <v>7</v>
      </c>
      <c r="B1" s="13"/>
    </row>
    <row r="2" spans="1:2" x14ac:dyDescent="0.2">
      <c r="A2" s="4" t="s">
        <v>8</v>
      </c>
      <c r="B2" s="4" t="s">
        <v>7</v>
      </c>
    </row>
    <row r="3" spans="1:2" x14ac:dyDescent="0.2">
      <c r="A3" s="5">
        <v>42682</v>
      </c>
      <c r="B3" s="6">
        <v>5.6260000000000003</v>
      </c>
    </row>
    <row r="4" spans="1:2" x14ac:dyDescent="0.2">
      <c r="A4" s="5">
        <v>42678</v>
      </c>
      <c r="B4" s="6">
        <v>5.6840000000000002</v>
      </c>
    </row>
    <row r="5" spans="1:2" x14ac:dyDescent="0.2">
      <c r="A5" s="5">
        <v>42677</v>
      </c>
      <c r="B5" s="6">
        <v>5.6479999999999997</v>
      </c>
    </row>
    <row r="6" spans="1:2" x14ac:dyDescent="0.2">
      <c r="A6" s="5">
        <v>42676</v>
      </c>
      <c r="B6" s="6">
        <v>5.6369999999999996</v>
      </c>
    </row>
    <row r="7" spans="1:2" x14ac:dyDescent="0.2">
      <c r="A7" s="5">
        <v>42674</v>
      </c>
      <c r="B7" s="6">
        <v>5.641</v>
      </c>
    </row>
    <row r="8" spans="1:2" x14ac:dyDescent="0.2">
      <c r="A8" s="5">
        <v>42671</v>
      </c>
      <c r="B8" s="6">
        <v>5.6390000000000002</v>
      </c>
    </row>
    <row r="9" spans="1:2" x14ac:dyDescent="0.2">
      <c r="A9" s="5">
        <v>42670</v>
      </c>
      <c r="B9" s="6">
        <v>5.6420000000000003</v>
      </c>
    </row>
    <row r="10" spans="1:2" x14ac:dyDescent="0.2">
      <c r="A10" s="5">
        <v>42669</v>
      </c>
      <c r="B10" s="6">
        <v>5.6440000000000001</v>
      </c>
    </row>
    <row r="11" spans="1:2" x14ac:dyDescent="0.2">
      <c r="A11" s="5">
        <v>42668</v>
      </c>
      <c r="B11" s="6">
        <v>5.6230000000000002</v>
      </c>
    </row>
    <row r="12" spans="1:2" x14ac:dyDescent="0.2">
      <c r="A12" s="5">
        <v>42667</v>
      </c>
      <c r="B12" s="6">
        <v>5.6310000000000002</v>
      </c>
    </row>
    <row r="13" spans="1:2" x14ac:dyDescent="0.2">
      <c r="A13" s="5">
        <v>42664</v>
      </c>
      <c r="B13" s="6">
        <v>5.6130000000000004</v>
      </c>
    </row>
    <row r="14" spans="1:2" x14ac:dyDescent="0.2">
      <c r="A14" s="5">
        <v>42663</v>
      </c>
      <c r="B14" s="6">
        <v>5.625</v>
      </c>
    </row>
    <row r="15" spans="1:2" x14ac:dyDescent="0.2">
      <c r="A15" s="5">
        <v>42662</v>
      </c>
      <c r="B15" s="6">
        <v>5.6210000000000004</v>
      </c>
    </row>
    <row r="16" spans="1:2" x14ac:dyDescent="0.2">
      <c r="A16" s="5">
        <v>42661</v>
      </c>
      <c r="B16" s="6">
        <v>5.5869999999999997</v>
      </c>
    </row>
    <row r="17" spans="1:2" x14ac:dyDescent="0.2">
      <c r="A17" s="5">
        <v>42660</v>
      </c>
      <c r="B17" s="6">
        <v>5.6079999999999997</v>
      </c>
    </row>
    <row r="18" spans="1:2" x14ac:dyDescent="0.2">
      <c r="A18" s="5">
        <v>42657</v>
      </c>
      <c r="B18" s="6">
        <v>5.6029999999999998</v>
      </c>
    </row>
    <row r="19" spans="1:2" x14ac:dyDescent="0.2">
      <c r="A19" s="5">
        <v>42656</v>
      </c>
      <c r="B19" s="6">
        <v>5.6159999999999997</v>
      </c>
    </row>
    <row r="20" spans="1:2" x14ac:dyDescent="0.2">
      <c r="A20" s="5">
        <v>42655</v>
      </c>
      <c r="B20" s="6">
        <v>5.6029999999999998</v>
      </c>
    </row>
    <row r="21" spans="1:2" x14ac:dyDescent="0.2">
      <c r="A21" s="5">
        <v>42654</v>
      </c>
      <c r="B21" s="6">
        <v>5.968</v>
      </c>
    </row>
    <row r="22" spans="1:2" x14ac:dyDescent="0.2">
      <c r="A22" s="5">
        <v>42653</v>
      </c>
      <c r="B22" s="6">
        <v>5.9379999999999997</v>
      </c>
    </row>
    <row r="23" spans="1:2" x14ac:dyDescent="0.2">
      <c r="A23" s="5">
        <v>42650</v>
      </c>
      <c r="B23" s="6">
        <v>5.8559999999999999</v>
      </c>
    </row>
    <row r="24" spans="1:2" x14ac:dyDescent="0.2">
      <c r="A24" s="5">
        <v>42649</v>
      </c>
      <c r="B24" s="6">
        <v>5.8579999999999997</v>
      </c>
    </row>
    <row r="25" spans="1:2" x14ac:dyDescent="0.2">
      <c r="A25" s="5">
        <v>42648</v>
      </c>
      <c r="B25" s="6">
        <v>5.8310000000000004</v>
      </c>
    </row>
    <row r="26" spans="1:2" x14ac:dyDescent="0.2">
      <c r="A26" s="5">
        <v>42647</v>
      </c>
      <c r="B26" s="6">
        <v>5.81</v>
      </c>
    </row>
    <row r="27" spans="1:2" x14ac:dyDescent="0.2">
      <c r="A27" s="5">
        <v>42646</v>
      </c>
      <c r="B27" s="6">
        <v>5.84</v>
      </c>
    </row>
    <row r="28" spans="1:2" x14ac:dyDescent="0.2">
      <c r="A28" s="5">
        <v>42643</v>
      </c>
      <c r="B28" s="6">
        <v>5.8159999999999998</v>
      </c>
    </row>
    <row r="29" spans="1:2" x14ac:dyDescent="0.2">
      <c r="A29" s="5">
        <v>42642</v>
      </c>
      <c r="B29" s="6">
        <v>5.8120000000000003</v>
      </c>
    </row>
    <row r="30" spans="1:2" x14ac:dyDescent="0.2">
      <c r="A30" s="5">
        <v>42641</v>
      </c>
      <c r="B30" s="6">
        <v>5.8879999999999999</v>
      </c>
    </row>
    <row r="31" spans="1:2" x14ac:dyDescent="0.2">
      <c r="A31" s="5">
        <v>42640</v>
      </c>
      <c r="B31" s="6">
        <v>6.2480000000000002</v>
      </c>
    </row>
    <row r="32" spans="1:2" x14ac:dyDescent="0.2">
      <c r="A32" s="5">
        <v>42639</v>
      </c>
      <c r="B32" s="6">
        <v>6.2549999999999999</v>
      </c>
    </row>
    <row r="33" spans="1:2" x14ac:dyDescent="0.2">
      <c r="A33" s="5">
        <v>42636</v>
      </c>
      <c r="B33" s="6">
        <v>6.26</v>
      </c>
    </row>
    <row r="34" spans="1:2" x14ac:dyDescent="0.2">
      <c r="A34" s="5">
        <v>42635</v>
      </c>
      <c r="B34" s="6">
        <v>6.2679999999999998</v>
      </c>
    </row>
    <row r="35" spans="1:2" x14ac:dyDescent="0.2">
      <c r="A35" s="5">
        <v>42634</v>
      </c>
      <c r="B35" s="6">
        <v>6.2839999999999998</v>
      </c>
    </row>
    <row r="36" spans="1:2" x14ac:dyDescent="0.2">
      <c r="A36" s="5">
        <v>42633</v>
      </c>
      <c r="B36" s="6">
        <v>6.2960000000000003</v>
      </c>
    </row>
    <row r="37" spans="1:2" x14ac:dyDescent="0.2">
      <c r="A37" s="5">
        <v>42632</v>
      </c>
      <c r="B37" s="6">
        <v>6.3490000000000002</v>
      </c>
    </row>
    <row r="38" spans="1:2" x14ac:dyDescent="0.2">
      <c r="A38" s="5">
        <v>42629</v>
      </c>
      <c r="B38" s="6">
        <v>6.3449999999999998</v>
      </c>
    </row>
    <row r="39" spans="1:2" x14ac:dyDescent="0.2">
      <c r="A39" s="5">
        <v>42628</v>
      </c>
      <c r="B39" s="6">
        <v>6.3339999999999996</v>
      </c>
    </row>
    <row r="40" spans="1:2" x14ac:dyDescent="0.2">
      <c r="A40" s="5">
        <v>42627</v>
      </c>
      <c r="B40" s="6">
        <v>6.3040000000000003</v>
      </c>
    </row>
    <row r="41" spans="1:2" x14ac:dyDescent="0.2">
      <c r="A41" s="5">
        <v>42626</v>
      </c>
      <c r="B41" s="6">
        <v>6.2880000000000003</v>
      </c>
    </row>
    <row r="42" spans="1:2" x14ac:dyDescent="0.2">
      <c r="A42" s="5">
        <v>42625</v>
      </c>
      <c r="B42" s="6">
        <v>6.274</v>
      </c>
    </row>
    <row r="43" spans="1:2" x14ac:dyDescent="0.2">
      <c r="A43" s="5">
        <v>42622</v>
      </c>
      <c r="B43" s="6">
        <v>6.2859999999999996</v>
      </c>
    </row>
    <row r="44" spans="1:2" x14ac:dyDescent="0.2">
      <c r="A44" s="5">
        <v>42621</v>
      </c>
      <c r="B44" s="6">
        <v>6.2380000000000004</v>
      </c>
    </row>
    <row r="45" spans="1:2" x14ac:dyDescent="0.2">
      <c r="A45" s="5">
        <v>42620</v>
      </c>
      <c r="B45" s="6">
        <v>6.2670000000000003</v>
      </c>
    </row>
    <row r="46" spans="1:2" x14ac:dyDescent="0.2">
      <c r="A46" s="5">
        <v>42619</v>
      </c>
      <c r="B46" s="6">
        <v>6.2549999999999999</v>
      </c>
    </row>
    <row r="47" spans="1:2" x14ac:dyDescent="0.2">
      <c r="A47" s="5">
        <v>42618</v>
      </c>
      <c r="B47" s="6">
        <v>6.1909999999999998</v>
      </c>
    </row>
    <row r="48" spans="1:2" x14ac:dyDescent="0.2">
      <c r="A48" s="5">
        <v>42615</v>
      </c>
      <c r="B48" s="6">
        <v>6.1859999999999999</v>
      </c>
    </row>
    <row r="49" spans="1:2" x14ac:dyDescent="0.2">
      <c r="A49" s="5">
        <v>42614</v>
      </c>
      <c r="B49" s="6">
        <v>6.18</v>
      </c>
    </row>
    <row r="50" spans="1:2" x14ac:dyDescent="0.2">
      <c r="A50" s="5">
        <v>42613</v>
      </c>
      <c r="B50" s="6">
        <v>6.1820000000000004</v>
      </c>
    </row>
    <row r="51" spans="1:2" x14ac:dyDescent="0.2">
      <c r="A51" s="5">
        <v>42611</v>
      </c>
      <c r="B51" s="6">
        <v>6.157</v>
      </c>
    </row>
    <row r="52" spans="1:2" x14ac:dyDescent="0.2">
      <c r="A52" s="5">
        <v>42608</v>
      </c>
      <c r="B52" s="6">
        <v>6.1319999999999997</v>
      </c>
    </row>
    <row r="53" spans="1:2" x14ac:dyDescent="0.2">
      <c r="A53" s="5">
        <v>42607</v>
      </c>
      <c r="B53" s="6">
        <v>6.1219999999999999</v>
      </c>
    </row>
    <row r="54" spans="1:2" x14ac:dyDescent="0.2">
      <c r="A54" s="5">
        <v>42606</v>
      </c>
      <c r="B54" s="6">
        <v>6.0960000000000001</v>
      </c>
    </row>
    <row r="55" spans="1:2" x14ac:dyDescent="0.2">
      <c r="A55" s="5">
        <v>42605</v>
      </c>
      <c r="B55" s="6">
        <v>6.125</v>
      </c>
    </row>
    <row r="56" spans="1:2" x14ac:dyDescent="0.2">
      <c r="A56" s="5">
        <v>42604</v>
      </c>
      <c r="B56" s="6">
        <v>6.0890000000000004</v>
      </c>
    </row>
    <row r="57" spans="1:2" x14ac:dyDescent="0.2">
      <c r="A57" s="5">
        <v>42601</v>
      </c>
      <c r="B57" s="6">
        <v>6.0419999999999998</v>
      </c>
    </row>
    <row r="58" spans="1:2" x14ac:dyDescent="0.2">
      <c r="A58" s="5">
        <v>42600</v>
      </c>
      <c r="B58" s="6">
        <v>6.09</v>
      </c>
    </row>
    <row r="59" spans="1:2" x14ac:dyDescent="0.2">
      <c r="A59" s="5">
        <v>42599</v>
      </c>
      <c r="B59" s="6">
        <v>6.0910000000000002</v>
      </c>
    </row>
    <row r="60" spans="1:2" x14ac:dyDescent="0.2">
      <c r="A60" s="5">
        <v>42598</v>
      </c>
      <c r="B60" s="6">
        <v>6.0259999999999998</v>
      </c>
    </row>
    <row r="61" spans="1:2" x14ac:dyDescent="0.2">
      <c r="A61" s="5">
        <v>42597</v>
      </c>
      <c r="B61" s="6">
        <v>6.101</v>
      </c>
    </row>
    <row r="62" spans="1:2" x14ac:dyDescent="0.2">
      <c r="A62" s="5">
        <v>42593</v>
      </c>
      <c r="B62" s="6">
        <v>6.12</v>
      </c>
    </row>
    <row r="63" spans="1:2" x14ac:dyDescent="0.2">
      <c r="A63" s="5">
        <v>42592</v>
      </c>
      <c r="B63" s="6">
        <v>6.1479999999999997</v>
      </c>
    </row>
    <row r="64" spans="1:2" x14ac:dyDescent="0.2">
      <c r="A64" s="5">
        <v>42591</v>
      </c>
      <c r="B64" s="6">
        <v>6.1509999999999998</v>
      </c>
    </row>
    <row r="65" spans="1:2" x14ac:dyDescent="0.2">
      <c r="A65" s="5">
        <v>42590</v>
      </c>
      <c r="B65" s="6">
        <v>6.181</v>
      </c>
    </row>
    <row r="66" spans="1:2" x14ac:dyDescent="0.2">
      <c r="A66" s="5">
        <v>42587</v>
      </c>
      <c r="B66" s="6">
        <v>6.1669999999999998</v>
      </c>
    </row>
    <row r="67" spans="1:2" x14ac:dyDescent="0.2">
      <c r="A67" s="5">
        <v>42586</v>
      </c>
      <c r="B67" s="6">
        <v>6.1710000000000003</v>
      </c>
    </row>
    <row r="68" spans="1:2" x14ac:dyDescent="0.2">
      <c r="A68" s="5">
        <v>42585</v>
      </c>
      <c r="B68" s="6">
        <v>6.19</v>
      </c>
    </row>
    <row r="69" spans="1:2" x14ac:dyDescent="0.2">
      <c r="A69" s="5">
        <v>42584</v>
      </c>
      <c r="B69" s="6">
        <v>6.1779999999999999</v>
      </c>
    </row>
    <row r="70" spans="1:2" x14ac:dyDescent="0.2">
      <c r="A70" s="5">
        <v>42583</v>
      </c>
      <c r="B70" s="6">
        <v>6.2489999999999997</v>
      </c>
    </row>
    <row r="71" spans="1:2" x14ac:dyDescent="0.2">
      <c r="A71" s="5">
        <v>42578</v>
      </c>
      <c r="B71" s="6">
        <v>6.266</v>
      </c>
    </row>
    <row r="72" spans="1:2" x14ac:dyDescent="0.2">
      <c r="A72" s="5">
        <v>42577</v>
      </c>
      <c r="B72" s="6">
        <v>6.2759999999999998</v>
      </c>
    </row>
    <row r="73" spans="1:2" x14ac:dyDescent="0.2">
      <c r="A73" s="5">
        <v>42576</v>
      </c>
      <c r="B73" s="6">
        <v>6.2359999999999998</v>
      </c>
    </row>
    <row r="74" spans="1:2" x14ac:dyDescent="0.2">
      <c r="A74" s="5">
        <v>42573</v>
      </c>
      <c r="B74" s="6">
        <v>6.2370000000000001</v>
      </c>
    </row>
    <row r="75" spans="1:2" x14ac:dyDescent="0.2">
      <c r="A75" s="5">
        <v>42572</v>
      </c>
      <c r="B75" s="6">
        <v>6.2380000000000004</v>
      </c>
    </row>
    <row r="76" spans="1:2" x14ac:dyDescent="0.2">
      <c r="A76" s="5">
        <v>42571</v>
      </c>
      <c r="B76" s="6">
        <v>6.24</v>
      </c>
    </row>
    <row r="77" spans="1:2" x14ac:dyDescent="0.2">
      <c r="A77" s="5">
        <v>42570</v>
      </c>
      <c r="B77" s="6">
        <v>6.2130000000000001</v>
      </c>
    </row>
    <row r="78" spans="1:2" x14ac:dyDescent="0.2">
      <c r="A78" s="5">
        <v>42569</v>
      </c>
      <c r="B78" s="6">
        <v>6.2720000000000002</v>
      </c>
    </row>
    <row r="79" spans="1:2" x14ac:dyDescent="0.2">
      <c r="A79" s="5">
        <v>42566</v>
      </c>
      <c r="B79" s="6">
        <v>6.2679999999999998</v>
      </c>
    </row>
    <row r="80" spans="1:2" x14ac:dyDescent="0.2">
      <c r="A80" s="5">
        <v>42565</v>
      </c>
      <c r="B80" s="6">
        <v>6.2590000000000003</v>
      </c>
    </row>
    <row r="81" spans="1:2" x14ac:dyDescent="0.2">
      <c r="A81" s="5">
        <v>42563</v>
      </c>
      <c r="B81" s="6">
        <v>6.2530000000000001</v>
      </c>
    </row>
    <row r="82" spans="1:2" x14ac:dyDescent="0.2">
      <c r="A82" s="5">
        <v>42562</v>
      </c>
      <c r="B82" s="6">
        <v>6.2679999999999998</v>
      </c>
    </row>
    <row r="83" spans="1:2" x14ac:dyDescent="0.2">
      <c r="A83" s="5">
        <v>42559</v>
      </c>
      <c r="B83" s="6">
        <v>6.298</v>
      </c>
    </row>
    <row r="84" spans="1:2" x14ac:dyDescent="0.2">
      <c r="A84" s="5">
        <v>42558</v>
      </c>
      <c r="B84" s="6">
        <v>6.2889999999999997</v>
      </c>
    </row>
    <row r="85" spans="1:2" x14ac:dyDescent="0.2">
      <c r="A85" s="5">
        <v>42557</v>
      </c>
      <c r="B85" s="6">
        <v>6.2930000000000001</v>
      </c>
    </row>
    <row r="86" spans="1:2" x14ac:dyDescent="0.2">
      <c r="A86" s="5">
        <v>42555</v>
      </c>
      <c r="B86" s="6">
        <v>6.4740000000000002</v>
      </c>
    </row>
    <row r="87" spans="1:2" x14ac:dyDescent="0.2">
      <c r="A87" s="5">
        <v>42552</v>
      </c>
      <c r="B87" s="6">
        <v>6.4980000000000002</v>
      </c>
    </row>
    <row r="88" spans="1:2" x14ac:dyDescent="0.2">
      <c r="A88" s="5">
        <v>42551</v>
      </c>
      <c r="B88" s="6">
        <v>6.5780000000000003</v>
      </c>
    </row>
    <row r="89" spans="1:2" x14ac:dyDescent="0.2">
      <c r="A89" s="5">
        <v>42549</v>
      </c>
      <c r="B89" s="6">
        <v>6.6040000000000001</v>
      </c>
    </row>
    <row r="90" spans="1:2" x14ac:dyDescent="0.2">
      <c r="A90" s="5">
        <v>42548</v>
      </c>
      <c r="B90" s="6">
        <v>6.593</v>
      </c>
    </row>
    <row r="91" spans="1:2" x14ac:dyDescent="0.2">
      <c r="A91" s="5">
        <v>42545</v>
      </c>
      <c r="B91" s="6">
        <v>6.62</v>
      </c>
    </row>
    <row r="92" spans="1:2" x14ac:dyDescent="0.2">
      <c r="A92" s="5">
        <v>42544</v>
      </c>
      <c r="B92" s="6">
        <v>6.6609999999999996</v>
      </c>
    </row>
    <row r="93" spans="1:2" x14ac:dyDescent="0.2">
      <c r="A93" s="5">
        <v>42543</v>
      </c>
      <c r="B93" s="6">
        <v>6.6950000000000003</v>
      </c>
    </row>
    <row r="94" spans="1:2" x14ac:dyDescent="0.2">
      <c r="A94" s="5">
        <v>42542</v>
      </c>
      <c r="B94" s="6">
        <v>6.6639999999999997</v>
      </c>
    </row>
    <row r="95" spans="1:2" x14ac:dyDescent="0.2">
      <c r="A95" s="5">
        <v>42541</v>
      </c>
      <c r="B95" s="6">
        <v>6.718</v>
      </c>
    </row>
    <row r="96" spans="1:2" x14ac:dyDescent="0.2">
      <c r="A96" s="5">
        <v>42538</v>
      </c>
      <c r="B96" s="6">
        <v>6.7350000000000003</v>
      </c>
    </row>
    <row r="97" spans="1:2" x14ac:dyDescent="0.2">
      <c r="A97" s="5">
        <v>42537</v>
      </c>
      <c r="B97" s="6">
        <v>6.7569999999999997</v>
      </c>
    </row>
    <row r="98" spans="1:2" x14ac:dyDescent="0.2">
      <c r="A98" s="5">
        <v>42536</v>
      </c>
      <c r="B98" s="6">
        <v>6.7220000000000004</v>
      </c>
    </row>
    <row r="99" spans="1:2" x14ac:dyDescent="0.2">
      <c r="A99" s="5">
        <v>42535</v>
      </c>
      <c r="B99" s="6">
        <v>6.6749999999999998</v>
      </c>
    </row>
    <row r="100" spans="1:2" x14ac:dyDescent="0.2">
      <c r="A100" s="5">
        <v>42534</v>
      </c>
      <c r="B100" s="6">
        <v>6.6189999999999998</v>
      </c>
    </row>
    <row r="101" spans="1:2" x14ac:dyDescent="0.2">
      <c r="A101" s="5">
        <v>42531</v>
      </c>
      <c r="B101" s="6">
        <v>6.6289999999999996</v>
      </c>
    </row>
    <row r="102" spans="1:2" x14ac:dyDescent="0.2">
      <c r="A102" s="5">
        <v>42530</v>
      </c>
      <c r="B102" s="6">
        <v>6.61</v>
      </c>
    </row>
    <row r="103" spans="1:2" x14ac:dyDescent="0.2">
      <c r="A103" s="5">
        <v>42529</v>
      </c>
      <c r="B103" s="6">
        <v>6.6379999999999999</v>
      </c>
    </row>
    <row r="104" spans="1:2" x14ac:dyDescent="0.2">
      <c r="A104" s="5">
        <v>42528</v>
      </c>
      <c r="B104" s="6">
        <v>6.6280000000000001</v>
      </c>
    </row>
    <row r="105" spans="1:2" x14ac:dyDescent="0.2">
      <c r="A105" s="5">
        <v>42527</v>
      </c>
      <c r="B105" s="6">
        <v>6.6470000000000002</v>
      </c>
    </row>
    <row r="106" spans="1:2" x14ac:dyDescent="0.2">
      <c r="A106" s="5">
        <v>42524</v>
      </c>
      <c r="B106" s="6">
        <v>6.6890000000000001</v>
      </c>
    </row>
    <row r="107" spans="1:2" x14ac:dyDescent="0.2">
      <c r="A107" s="5">
        <v>42523</v>
      </c>
      <c r="B107" s="6">
        <v>6.7610000000000001</v>
      </c>
    </row>
    <row r="108" spans="1:2" x14ac:dyDescent="0.2">
      <c r="A108" s="5">
        <v>42522</v>
      </c>
      <c r="B108" s="6">
        <v>6.819</v>
      </c>
    </row>
    <row r="109" spans="1:2" x14ac:dyDescent="0.2">
      <c r="A109" s="5">
        <v>42521</v>
      </c>
      <c r="B109" s="6">
        <v>6.8010000000000002</v>
      </c>
    </row>
    <row r="110" spans="1:2" x14ac:dyDescent="0.2">
      <c r="A110" s="5">
        <v>42520</v>
      </c>
      <c r="B110" s="6">
        <v>6.8040000000000003</v>
      </c>
    </row>
    <row r="111" spans="1:2" x14ac:dyDescent="0.2">
      <c r="A111" s="5">
        <v>42517</v>
      </c>
      <c r="B111" s="6">
        <v>6.8010000000000002</v>
      </c>
    </row>
    <row r="112" spans="1:2" x14ac:dyDescent="0.2">
      <c r="A112" s="5">
        <v>42516</v>
      </c>
      <c r="B112" s="6">
        <v>6.8630000000000004</v>
      </c>
    </row>
    <row r="113" spans="1:2" x14ac:dyDescent="0.2">
      <c r="A113" s="5">
        <v>42515</v>
      </c>
      <c r="B113" s="6">
        <v>6.8339999999999996</v>
      </c>
    </row>
    <row r="114" spans="1:2" x14ac:dyDescent="0.2">
      <c r="A114" s="5">
        <v>42514</v>
      </c>
      <c r="B114" s="6">
        <v>6.8159999999999998</v>
      </c>
    </row>
    <row r="115" spans="1:2" x14ac:dyDescent="0.2">
      <c r="A115" s="5">
        <v>42513</v>
      </c>
      <c r="B115" s="6">
        <v>6.8209999999999997</v>
      </c>
    </row>
    <row r="116" spans="1:2" x14ac:dyDescent="0.2">
      <c r="A116" s="5">
        <v>42510</v>
      </c>
      <c r="B116" s="6">
        <v>6.7960000000000003</v>
      </c>
    </row>
    <row r="117" spans="1:2" x14ac:dyDescent="0.2">
      <c r="A117" s="5">
        <v>42509</v>
      </c>
      <c r="B117" s="6">
        <v>6.7389999999999999</v>
      </c>
    </row>
    <row r="118" spans="1:2" x14ac:dyDescent="0.2">
      <c r="A118" s="5">
        <v>42508</v>
      </c>
      <c r="B118" s="6">
        <v>6.65</v>
      </c>
    </row>
    <row r="119" spans="1:2" x14ac:dyDescent="0.2">
      <c r="A119" s="5">
        <v>42507</v>
      </c>
      <c r="B119" s="6">
        <v>6.633</v>
      </c>
    </row>
    <row r="120" spans="1:2" x14ac:dyDescent="0.2">
      <c r="A120" s="5">
        <v>42506</v>
      </c>
      <c r="B120" s="6">
        <v>6.7110000000000003</v>
      </c>
    </row>
    <row r="121" spans="1:2" x14ac:dyDescent="0.2">
      <c r="A121" s="5">
        <v>42503</v>
      </c>
      <c r="B121" s="6">
        <v>6.7320000000000002</v>
      </c>
    </row>
    <row r="122" spans="1:2" x14ac:dyDescent="0.2">
      <c r="A122" s="5">
        <v>42502</v>
      </c>
      <c r="B122" s="6">
        <v>6.7629999999999999</v>
      </c>
    </row>
    <row r="123" spans="1:2" x14ac:dyDescent="0.2">
      <c r="A123" s="5">
        <v>42501</v>
      </c>
      <c r="B123" s="6">
        <v>6.76</v>
      </c>
    </row>
    <row r="124" spans="1:2" x14ac:dyDescent="0.2">
      <c r="A124" s="5">
        <v>42500</v>
      </c>
      <c r="B124" s="6">
        <v>6.7889999999999997</v>
      </c>
    </row>
    <row r="125" spans="1:2" x14ac:dyDescent="0.2">
      <c r="A125" s="5">
        <v>42499</v>
      </c>
      <c r="B125" s="6">
        <v>6.7949999999999999</v>
      </c>
    </row>
    <row r="126" spans="1:2" x14ac:dyDescent="0.2">
      <c r="A126" s="5">
        <v>42496</v>
      </c>
      <c r="B126" s="6">
        <v>6.798</v>
      </c>
    </row>
    <row r="127" spans="1:2" x14ac:dyDescent="0.2">
      <c r="A127" s="5">
        <v>42494</v>
      </c>
      <c r="B127" s="6">
        <v>6.7789999999999999</v>
      </c>
    </row>
    <row r="128" spans="1:2" x14ac:dyDescent="0.2">
      <c r="A128" s="5">
        <v>42493</v>
      </c>
      <c r="B128" s="6">
        <v>6.7060000000000004</v>
      </c>
    </row>
    <row r="129" spans="1:2" x14ac:dyDescent="0.2">
      <c r="A129" s="5">
        <v>42489</v>
      </c>
      <c r="B129" s="6">
        <v>6.7770000000000001</v>
      </c>
    </row>
    <row r="130" spans="1:2" x14ac:dyDescent="0.2">
      <c r="A130" s="5">
        <v>42488</v>
      </c>
      <c r="B130" s="6">
        <v>6.7430000000000003</v>
      </c>
    </row>
    <row r="131" spans="1:2" x14ac:dyDescent="0.2">
      <c r="A131" s="5">
        <v>42487</v>
      </c>
      <c r="B131" s="6">
        <v>6.843</v>
      </c>
    </row>
    <row r="132" spans="1:2" x14ac:dyDescent="0.2">
      <c r="A132" s="5">
        <v>42486</v>
      </c>
      <c r="B132" s="6">
        <v>6.9050000000000002</v>
      </c>
    </row>
    <row r="133" spans="1:2" x14ac:dyDescent="0.2">
      <c r="A133" s="5">
        <v>42485</v>
      </c>
      <c r="B133" s="6">
        <v>6.8520000000000003</v>
      </c>
    </row>
    <row r="134" spans="1:2" x14ac:dyDescent="0.2">
      <c r="A134" s="5">
        <v>42482</v>
      </c>
      <c r="B134" s="6">
        <v>6.8819999999999997</v>
      </c>
    </row>
    <row r="135" spans="1:2" x14ac:dyDescent="0.2">
      <c r="A135" s="5">
        <v>42481</v>
      </c>
      <c r="B135" s="6">
        <v>6.8019999999999996</v>
      </c>
    </row>
    <row r="136" spans="1:2" x14ac:dyDescent="0.2">
      <c r="A136" s="5">
        <v>42480</v>
      </c>
      <c r="B136" s="6">
        <v>6.7480000000000002</v>
      </c>
    </row>
    <row r="137" spans="1:2" x14ac:dyDescent="0.2">
      <c r="A137" s="5">
        <v>42479</v>
      </c>
      <c r="B137" s="6">
        <v>6.766</v>
      </c>
    </row>
    <row r="138" spans="1:2" x14ac:dyDescent="0.2">
      <c r="A138" s="5">
        <v>42478</v>
      </c>
      <c r="B138" s="6">
        <v>6.93</v>
      </c>
    </row>
    <row r="139" spans="1:2" x14ac:dyDescent="0.2">
      <c r="A139" s="5">
        <v>42475</v>
      </c>
      <c r="B139" s="6">
        <v>6.931</v>
      </c>
    </row>
    <row r="140" spans="1:2" x14ac:dyDescent="0.2">
      <c r="A140" s="5">
        <v>42474</v>
      </c>
      <c r="B140" s="6">
        <v>6.8780000000000001</v>
      </c>
    </row>
    <row r="141" spans="1:2" x14ac:dyDescent="0.2">
      <c r="A141" s="5">
        <v>42473</v>
      </c>
      <c r="B141" s="6">
        <v>6.9059999999999997</v>
      </c>
    </row>
    <row r="142" spans="1:2" x14ac:dyDescent="0.2">
      <c r="A142" s="5">
        <v>42472</v>
      </c>
      <c r="B142" s="6">
        <v>7.02</v>
      </c>
    </row>
    <row r="143" spans="1:2" x14ac:dyDescent="0.2">
      <c r="A143" s="5">
        <v>42471</v>
      </c>
      <c r="B143" s="6">
        <v>7.1390000000000002</v>
      </c>
    </row>
    <row r="144" spans="1:2" x14ac:dyDescent="0.2">
      <c r="A144" s="5">
        <v>42468</v>
      </c>
      <c r="B144" s="6">
        <v>7.3810000000000002</v>
      </c>
    </row>
    <row r="145" spans="1:2" x14ac:dyDescent="0.2">
      <c r="A145" s="5">
        <v>42467</v>
      </c>
      <c r="B145" s="6">
        <v>7.407</v>
      </c>
    </row>
    <row r="146" spans="1:2" x14ac:dyDescent="0.2">
      <c r="A146" s="5">
        <v>42466</v>
      </c>
      <c r="B146" s="6">
        <v>7.335</v>
      </c>
    </row>
    <row r="147" spans="1:2" x14ac:dyDescent="0.2">
      <c r="A147" s="5">
        <v>42465</v>
      </c>
      <c r="B147" s="6">
        <v>7.3810000000000002</v>
      </c>
    </row>
    <row r="148" spans="1:2" x14ac:dyDescent="0.2">
      <c r="A148" s="5">
        <v>42464</v>
      </c>
      <c r="B148" s="6">
        <v>7.3810000000000002</v>
      </c>
    </row>
    <row r="149" spans="1:2" x14ac:dyDescent="0.2">
      <c r="A149" s="5">
        <v>42461</v>
      </c>
      <c r="B149" s="6">
        <v>7.3289999999999997</v>
      </c>
    </row>
    <row r="150" spans="1:2" x14ac:dyDescent="0.2">
      <c r="A150" s="5">
        <v>42460</v>
      </c>
      <c r="B150" s="6">
        <v>7.31</v>
      </c>
    </row>
    <row r="151" spans="1:2" x14ac:dyDescent="0.2">
      <c r="A151" s="5">
        <v>42459</v>
      </c>
      <c r="B151" s="6">
        <v>7.3639999999999999</v>
      </c>
    </row>
    <row r="152" spans="1:2" x14ac:dyDescent="0.2">
      <c r="A152" s="5">
        <v>42458</v>
      </c>
      <c r="B152" s="6">
        <v>7.4279999999999999</v>
      </c>
    </row>
    <row r="153" spans="1:2" x14ac:dyDescent="0.2">
      <c r="A153" s="5">
        <v>42457</v>
      </c>
      <c r="B153" s="6">
        <v>7.4509999999999996</v>
      </c>
    </row>
    <row r="154" spans="1:2" x14ac:dyDescent="0.2">
      <c r="A154" s="5">
        <v>42452</v>
      </c>
      <c r="B154" s="6">
        <v>7.4889999999999999</v>
      </c>
    </row>
    <row r="155" spans="1:2" x14ac:dyDescent="0.2">
      <c r="A155" s="5">
        <v>42451</v>
      </c>
      <c r="B155" s="6">
        <v>7.4640000000000004</v>
      </c>
    </row>
    <row r="156" spans="1:2" x14ac:dyDescent="0.2">
      <c r="A156" s="5">
        <v>42450</v>
      </c>
      <c r="B156" s="6">
        <v>7.4320000000000004</v>
      </c>
    </row>
    <row r="157" spans="1:2" x14ac:dyDescent="0.2">
      <c r="A157" s="5">
        <v>42447</v>
      </c>
      <c r="B157" s="6">
        <v>7.335</v>
      </c>
    </row>
    <row r="158" spans="1:2" x14ac:dyDescent="0.2">
      <c r="A158" s="5">
        <v>42446</v>
      </c>
      <c r="B158" s="6">
        <v>7.3440000000000003</v>
      </c>
    </row>
    <row r="159" spans="1:2" x14ac:dyDescent="0.2">
      <c r="A159" s="5">
        <v>42445</v>
      </c>
      <c r="B159" s="6">
        <v>7.9429999999999996</v>
      </c>
    </row>
    <row r="160" spans="1:2" x14ac:dyDescent="0.2">
      <c r="A160" s="5">
        <v>42440</v>
      </c>
      <c r="B160" s="6">
        <v>7.8869999999999996</v>
      </c>
    </row>
    <row r="161" spans="1:2" x14ac:dyDescent="0.2">
      <c r="A161" s="5">
        <v>42438</v>
      </c>
      <c r="B161" s="6">
        <v>7.9859999999999998</v>
      </c>
    </row>
    <row r="162" spans="1:2" x14ac:dyDescent="0.2">
      <c r="A162" s="5">
        <v>42433</v>
      </c>
      <c r="B162" s="6">
        <v>8.0079999999999991</v>
      </c>
    </row>
    <row r="163" spans="1:2" x14ac:dyDescent="0.2">
      <c r="A163" s="5">
        <v>42430</v>
      </c>
      <c r="B163" s="6">
        <v>8.1950000000000003</v>
      </c>
    </row>
    <row r="164" spans="1:2" x14ac:dyDescent="0.2">
      <c r="A164" s="5">
        <v>42426</v>
      </c>
      <c r="B164" s="6">
        <v>8.16</v>
      </c>
    </row>
    <row r="165" spans="1:2" x14ac:dyDescent="0.2">
      <c r="A165" s="5">
        <v>42424</v>
      </c>
      <c r="B165" s="6">
        <v>8.2590000000000003</v>
      </c>
    </row>
    <row r="166" spans="1:2" x14ac:dyDescent="0.2">
      <c r="A166" s="5">
        <v>42419</v>
      </c>
      <c r="B166" s="6">
        <v>8.2639999999999993</v>
      </c>
    </row>
    <row r="167" spans="1:2" x14ac:dyDescent="0.2">
      <c r="A167" s="5">
        <v>42417</v>
      </c>
      <c r="B167" s="6">
        <v>8.2780000000000005</v>
      </c>
    </row>
    <row r="168" spans="1:2" x14ac:dyDescent="0.2">
      <c r="A168" s="5">
        <v>42416</v>
      </c>
      <c r="B168" s="6">
        <v>8.2579999999999991</v>
      </c>
    </row>
    <row r="169" spans="1:2" x14ac:dyDescent="0.2">
      <c r="A169" s="5">
        <v>42415</v>
      </c>
      <c r="B169" s="6">
        <v>8.2569999999999997</v>
      </c>
    </row>
    <row r="170" spans="1:2" x14ac:dyDescent="0.2">
      <c r="A170" s="5">
        <v>42411</v>
      </c>
      <c r="B170" s="6">
        <v>8.3710000000000004</v>
      </c>
    </row>
    <row r="171" spans="1:2" x14ac:dyDescent="0.2">
      <c r="A171" s="5">
        <v>42409</v>
      </c>
      <c r="B171" s="6">
        <v>8.3239999999999998</v>
      </c>
    </row>
    <row r="172" spans="1:2" x14ac:dyDescent="0.2">
      <c r="A172" s="5">
        <v>42404</v>
      </c>
      <c r="B172" s="6">
        <v>8.2910000000000004</v>
      </c>
    </row>
    <row r="173" spans="1:2" x14ac:dyDescent="0.2">
      <c r="A173" s="5">
        <v>42403</v>
      </c>
      <c r="B173" s="6">
        <v>8.3539999999999992</v>
      </c>
    </row>
    <row r="174" spans="1:2" x14ac:dyDescent="0.2">
      <c r="A174" s="5">
        <v>42402</v>
      </c>
      <c r="B174" s="6">
        <v>8.3699999999999992</v>
      </c>
    </row>
    <row r="175" spans="1:2" x14ac:dyDescent="0.2">
      <c r="A175" s="5">
        <v>42401</v>
      </c>
      <c r="B175" s="6">
        <v>8.3780000000000001</v>
      </c>
    </row>
    <row r="176" spans="1:2" x14ac:dyDescent="0.2">
      <c r="A176" s="5">
        <v>42398</v>
      </c>
      <c r="B176" s="6">
        <v>8.391</v>
      </c>
    </row>
    <row r="177" spans="1:2" x14ac:dyDescent="0.2">
      <c r="A177" s="5">
        <v>42397</v>
      </c>
      <c r="B177" s="6">
        <v>8.2929999999999993</v>
      </c>
    </row>
    <row r="178" spans="1:2" x14ac:dyDescent="0.2">
      <c r="A178" s="5">
        <v>42396</v>
      </c>
      <c r="B178" s="6">
        <v>8.36</v>
      </c>
    </row>
    <row r="179" spans="1:2" x14ac:dyDescent="0.2">
      <c r="A179" s="5">
        <v>42395</v>
      </c>
      <c r="B179" s="6">
        <v>8.3640000000000008</v>
      </c>
    </row>
    <row r="180" spans="1:2" x14ac:dyDescent="0.2">
      <c r="A180" s="5">
        <v>42394</v>
      </c>
      <c r="B180" s="6">
        <v>8.35</v>
      </c>
    </row>
    <row r="181" spans="1:2" x14ac:dyDescent="0.2">
      <c r="A181" s="5">
        <v>42391</v>
      </c>
      <c r="B181" s="6">
        <v>8.3000000000000007</v>
      </c>
    </row>
    <row r="182" spans="1:2" x14ac:dyDescent="0.2">
      <c r="A182" s="5">
        <v>42390</v>
      </c>
      <c r="B182" s="6">
        <v>8.3659999999999997</v>
      </c>
    </row>
    <row r="183" spans="1:2" x14ac:dyDescent="0.2">
      <c r="A183" s="5">
        <v>42389</v>
      </c>
      <c r="B183" s="6">
        <v>8.3569999999999993</v>
      </c>
    </row>
    <row r="184" spans="1:2" x14ac:dyDescent="0.2">
      <c r="A184" s="5">
        <v>42388</v>
      </c>
      <c r="B184" s="6">
        <v>8.3339999999999996</v>
      </c>
    </row>
    <row r="185" spans="1:2" x14ac:dyDescent="0.2">
      <c r="A185" s="5">
        <v>42387</v>
      </c>
      <c r="B185" s="6">
        <v>8.3350000000000009</v>
      </c>
    </row>
    <row r="186" spans="1:2" x14ac:dyDescent="0.2">
      <c r="A186" s="5">
        <v>42384</v>
      </c>
      <c r="B186" s="6">
        <v>8.3109999999999999</v>
      </c>
    </row>
    <row r="187" spans="1:2" x14ac:dyDescent="0.2">
      <c r="A187" s="5">
        <v>42380</v>
      </c>
      <c r="B187" s="6">
        <v>8.1270000000000007</v>
      </c>
    </row>
    <row r="188" spans="1:2" x14ac:dyDescent="0.2">
      <c r="A188" s="5">
        <v>42377</v>
      </c>
      <c r="B188" s="6">
        <v>8.1370000000000005</v>
      </c>
    </row>
    <row r="189" spans="1:2" x14ac:dyDescent="0.2">
      <c r="A189" s="5">
        <v>42376</v>
      </c>
      <c r="B189" s="6">
        <v>8.0280000000000005</v>
      </c>
    </row>
    <row r="190" spans="1:2" x14ac:dyDescent="0.2">
      <c r="A190" s="5">
        <v>42375</v>
      </c>
      <c r="B190" s="6">
        <v>8.0619999999999994</v>
      </c>
    </row>
    <row r="191" spans="1:2" x14ac:dyDescent="0.2">
      <c r="A191" s="5">
        <v>42374</v>
      </c>
      <c r="B191" s="6">
        <v>8.0980000000000008</v>
      </c>
    </row>
    <row r="192" spans="1:2" x14ac:dyDescent="0.2">
      <c r="A192" s="5">
        <v>42369</v>
      </c>
      <c r="B192" s="6">
        <v>8.1010000000000009</v>
      </c>
    </row>
    <row r="193" spans="1:2" x14ac:dyDescent="0.2">
      <c r="A193" s="5">
        <v>42368</v>
      </c>
      <c r="B193" s="6">
        <v>8.0790000000000006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zoomScale="120" zoomScaleNormal="120" zoomScalePageLayoutView="120" workbookViewId="0">
      <selection activeCell="B7" sqref="B7"/>
    </sheetView>
  </sheetViews>
  <sheetFormatPr baseColWidth="10" defaultRowHeight="15" x14ac:dyDescent="0.2"/>
  <cols>
    <col min="1" max="1" width="34" bestFit="1" customWidth="1"/>
    <col min="2" max="2" width="35.5" customWidth="1"/>
  </cols>
  <sheetData>
    <row r="1" spans="1:2" x14ac:dyDescent="0.2">
      <c r="A1" s="7" t="s">
        <v>9</v>
      </c>
      <c r="B1" s="3"/>
    </row>
    <row r="2" spans="1:2" x14ac:dyDescent="0.2">
      <c r="A2" s="14" t="s">
        <v>10</v>
      </c>
      <c r="B2" s="14"/>
    </row>
    <row r="3" spans="1:2" x14ac:dyDescent="0.2">
      <c r="A3" s="8" t="s">
        <v>11</v>
      </c>
      <c r="B3" s="8" t="s">
        <v>12</v>
      </c>
    </row>
    <row r="4" spans="1:2" x14ac:dyDescent="0.2">
      <c r="A4" s="8" t="s">
        <v>13</v>
      </c>
      <c r="B4" s="8" t="s">
        <v>14</v>
      </c>
    </row>
    <row r="5" spans="1:2" x14ac:dyDescent="0.2">
      <c r="A5" s="8" t="s">
        <v>15</v>
      </c>
      <c r="B5" s="8" t="s">
        <v>16</v>
      </c>
    </row>
    <row r="6" spans="1:2" x14ac:dyDescent="0.2">
      <c r="A6" s="8" t="s">
        <v>17</v>
      </c>
      <c r="B6" s="8" t="s">
        <v>18</v>
      </c>
    </row>
    <row r="7" spans="1:2" x14ac:dyDescent="0.2">
      <c r="A7" s="8" t="s">
        <v>19</v>
      </c>
      <c r="B7" s="8" t="s">
        <v>20</v>
      </c>
    </row>
    <row r="8" spans="1:2" x14ac:dyDescent="0.2">
      <c r="A8" s="8" t="s">
        <v>21</v>
      </c>
      <c r="B8" s="8" t="s">
        <v>36</v>
      </c>
    </row>
    <row r="9" spans="1:2" x14ac:dyDescent="0.2">
      <c r="A9" s="8" t="s">
        <v>22</v>
      </c>
      <c r="B9" s="8" t="s">
        <v>23</v>
      </c>
    </row>
    <row r="10" spans="1:2" x14ac:dyDescent="0.2">
      <c r="A10" s="3"/>
      <c r="B10" s="3"/>
    </row>
    <row r="11" spans="1:2" x14ac:dyDescent="0.2">
      <c r="A11" s="14" t="s">
        <v>24</v>
      </c>
      <c r="B11" s="14"/>
    </row>
    <row r="12" spans="1:2" x14ac:dyDescent="0.2">
      <c r="A12" s="8" t="s">
        <v>25</v>
      </c>
      <c r="B12" s="8" t="s">
        <v>26</v>
      </c>
    </row>
    <row r="13" spans="1:2" x14ac:dyDescent="0.2">
      <c r="A13" s="8" t="s">
        <v>27</v>
      </c>
      <c r="B13" s="8" t="s">
        <v>28</v>
      </c>
    </row>
    <row r="14" spans="1:2" x14ac:dyDescent="0.2">
      <c r="A14" s="3"/>
      <c r="B14" s="3"/>
    </row>
    <row r="15" spans="1:2" x14ac:dyDescent="0.2">
      <c r="A15" s="14" t="s">
        <v>29</v>
      </c>
      <c r="B15" s="14"/>
    </row>
    <row r="16" spans="1:2" x14ac:dyDescent="0.2">
      <c r="A16" s="8" t="s">
        <v>30</v>
      </c>
      <c r="B16" s="8" t="s">
        <v>31</v>
      </c>
    </row>
    <row r="17" spans="1:2" x14ac:dyDescent="0.2">
      <c r="A17" s="8" t="s">
        <v>32</v>
      </c>
      <c r="B17" s="8" t="s">
        <v>23</v>
      </c>
    </row>
    <row r="18" spans="1:2" x14ac:dyDescent="0.2">
      <c r="A18" s="3"/>
      <c r="B18" s="3"/>
    </row>
    <row r="19" spans="1:2" x14ac:dyDescent="0.2">
      <c r="A19" s="14" t="s">
        <v>33</v>
      </c>
      <c r="B19" s="14"/>
    </row>
    <row r="20" spans="1:2" x14ac:dyDescent="0.2">
      <c r="A20" s="8" t="s">
        <v>34</v>
      </c>
      <c r="B20" s="8" t="s">
        <v>23</v>
      </c>
    </row>
    <row r="21" spans="1:2" x14ac:dyDescent="0.2">
      <c r="A21" s="8" t="s">
        <v>35</v>
      </c>
      <c r="B21" s="8" t="s">
        <v>23</v>
      </c>
    </row>
  </sheetData>
  <mergeCells count="4">
    <mergeCell ref="A2:B2"/>
    <mergeCell ref="A11:B11"/>
    <mergeCell ref="A15:B15"/>
    <mergeCell ref="A19:B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topLeftCell="A7" zoomScale="120" zoomScaleNormal="120" zoomScalePageLayoutView="120" workbookViewId="0">
      <selection activeCell="A28" sqref="A28"/>
    </sheetView>
  </sheetViews>
  <sheetFormatPr baseColWidth="10" defaultRowHeight="15" x14ac:dyDescent="0.2"/>
  <cols>
    <col min="1" max="1" width="19" customWidth="1"/>
    <col min="2" max="2" width="10.83203125" bestFit="1" customWidth="1"/>
  </cols>
  <sheetData>
    <row r="1" spans="1:2" x14ac:dyDescent="0.2">
      <c r="A1" s="3" t="s">
        <v>0</v>
      </c>
      <c r="B1" s="9">
        <v>5000000</v>
      </c>
    </row>
    <row r="2" spans="1:2" x14ac:dyDescent="0.2">
      <c r="A2" s="3" t="s">
        <v>1</v>
      </c>
      <c r="B2" s="3" t="s">
        <v>2</v>
      </c>
    </row>
    <row r="3" spans="1:2" x14ac:dyDescent="0.2">
      <c r="A3" s="3" t="s">
        <v>42</v>
      </c>
      <c r="B3" s="10">
        <v>8.1009999999999999E-2</v>
      </c>
    </row>
    <row r="4" spans="1:2" x14ac:dyDescent="0.2">
      <c r="A4" s="3" t="s">
        <v>5</v>
      </c>
      <c r="B4" s="10">
        <v>5.6840000000000002E-2</v>
      </c>
    </row>
    <row r="5" spans="1:2" x14ac:dyDescent="0.2">
      <c r="A5" s="3"/>
      <c r="B5" s="3"/>
    </row>
    <row r="6" spans="1:2" x14ac:dyDescent="0.2">
      <c r="A6" s="7" t="s">
        <v>43</v>
      </c>
      <c r="B6" s="3"/>
    </row>
    <row r="7" spans="1:2" x14ac:dyDescent="0.2">
      <c r="A7" s="3" t="s">
        <v>51</v>
      </c>
      <c r="B7" s="10">
        <f>POWER((1+B3),0.5)-1</f>
        <v>3.9716307460838207E-2</v>
      </c>
    </row>
    <row r="8" spans="1:2" x14ac:dyDescent="0.2">
      <c r="A8" s="3"/>
      <c r="B8" s="3"/>
    </row>
    <row r="9" spans="1:2" x14ac:dyDescent="0.2">
      <c r="A9" s="7" t="s">
        <v>55</v>
      </c>
      <c r="B9" s="3"/>
    </row>
    <row r="10" spans="1:2" x14ac:dyDescent="0.2">
      <c r="A10" s="3" t="s">
        <v>44</v>
      </c>
      <c r="B10" s="9">
        <f>B1*B7</f>
        <v>198581.53730419104</v>
      </c>
    </row>
    <row r="11" spans="1:2" x14ac:dyDescent="0.2">
      <c r="A11" s="3"/>
      <c r="B11" s="3"/>
    </row>
    <row r="12" spans="1:2" x14ac:dyDescent="0.2">
      <c r="A12" s="7" t="s">
        <v>45</v>
      </c>
      <c r="B12" s="3"/>
    </row>
    <row r="13" spans="1:2" x14ac:dyDescent="0.2">
      <c r="A13" s="3" t="s">
        <v>4</v>
      </c>
      <c r="B13" s="11">
        <f>POWER((1+B4),0.5)-1</f>
        <v>2.8027236993261706E-2</v>
      </c>
    </row>
    <row r="14" spans="1:2" x14ac:dyDescent="0.2">
      <c r="A14" s="3"/>
      <c r="B14" s="3"/>
    </row>
    <row r="15" spans="1:2" x14ac:dyDescent="0.2">
      <c r="A15" s="7" t="s">
        <v>46</v>
      </c>
      <c r="B15" s="3"/>
    </row>
    <row r="16" spans="1:2" x14ac:dyDescent="0.2">
      <c r="A16" s="3" t="s">
        <v>3</v>
      </c>
      <c r="B16" s="9">
        <f>B10/B13*(1-1/POWER((1+B13),19))+(B1/POWER((1+B13),19))</f>
        <v>5851968.156570415</v>
      </c>
    </row>
    <row r="17" spans="1:2" x14ac:dyDescent="0.2">
      <c r="A17" s="3"/>
      <c r="B17" s="3"/>
    </row>
    <row r="18" spans="1:2" x14ac:dyDescent="0.2">
      <c r="A18" s="7" t="s">
        <v>47</v>
      </c>
      <c r="B18" s="3"/>
    </row>
    <row r="19" spans="1:2" x14ac:dyDescent="0.2">
      <c r="A19" s="3" t="s">
        <v>52</v>
      </c>
      <c r="B19" s="12">
        <f>B16-B1</f>
        <v>851968.15657041501</v>
      </c>
    </row>
    <row r="20" spans="1:2" x14ac:dyDescent="0.2">
      <c r="A20" s="3"/>
      <c r="B20" s="3"/>
    </row>
    <row r="21" spans="1:2" x14ac:dyDescent="0.2">
      <c r="A21" s="7" t="s">
        <v>54</v>
      </c>
      <c r="B21" s="3"/>
    </row>
    <row r="22" spans="1:2" x14ac:dyDescent="0.2">
      <c r="A22" s="3" t="s">
        <v>44</v>
      </c>
      <c r="B22" s="9">
        <f>B1*B13</f>
        <v>140136.18496630853</v>
      </c>
    </row>
    <row r="23" spans="1:2" x14ac:dyDescent="0.2">
      <c r="A23" s="3"/>
      <c r="B23" s="3"/>
    </row>
    <row r="24" spans="1:2" x14ac:dyDescent="0.2">
      <c r="A24" s="7" t="s">
        <v>56</v>
      </c>
      <c r="B24" s="3"/>
    </row>
    <row r="25" spans="1:2" x14ac:dyDescent="0.2">
      <c r="A25" s="3" t="s">
        <v>53</v>
      </c>
      <c r="B25" s="9">
        <f>(B10-B22)*19</f>
        <v>1110461.6944197677</v>
      </c>
    </row>
    <row r="26" spans="1:2" x14ac:dyDescent="0.2">
      <c r="A26" s="3"/>
      <c r="B26" s="3"/>
    </row>
    <row r="27" spans="1:2" x14ac:dyDescent="0.2">
      <c r="A27" s="7" t="s">
        <v>57</v>
      </c>
      <c r="B27" s="3"/>
    </row>
    <row r="28" spans="1:2" x14ac:dyDescent="0.2">
      <c r="A28" s="3" t="s">
        <v>6</v>
      </c>
      <c r="B28" s="12">
        <f>B25-B19</f>
        <v>258493.5378493527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Intro</vt:lpstr>
      <vt:lpstr>TN1_Yield</vt:lpstr>
      <vt:lpstr>TN2_Bono</vt:lpstr>
      <vt:lpstr>TN3_Respuestas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Nacho</dc:creator>
  <cp:lastModifiedBy>Cristian Pinto</cp:lastModifiedBy>
  <dcterms:created xsi:type="dcterms:W3CDTF">2017-04-17T14:35:40Z</dcterms:created>
  <dcterms:modified xsi:type="dcterms:W3CDTF">2017-11-29T02:40:27Z</dcterms:modified>
</cp:coreProperties>
</file>